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3"/>
  <workbookPr/>
  <mc:AlternateContent xmlns:mc="http://schemas.openxmlformats.org/markup-compatibility/2006">
    <mc:Choice Requires="x15">
      <x15ac:absPath xmlns:x15ac="http://schemas.microsoft.com/office/spreadsheetml/2010/11/ac" url="D:\DATA E cu\DANG UY UBND TINH LAM DONG\TAI LIEU\TAI LIEU HOP BTV 01.6\"/>
    </mc:Choice>
  </mc:AlternateContent>
  <xr:revisionPtr revIDLastSave="0" documentId="13_ncr:1_{C0B5B980-285C-4A20-B1F9-05FB85450B38}" xr6:coauthVersionLast="36" xr6:coauthVersionMax="36" xr10:uidLastSave="{00000000-0000-0000-0000-000000000000}"/>
  <bookViews>
    <workbookView xWindow="0" yWindow="0" windowWidth="23040" windowHeight="9060" tabRatio="673" xr2:uid="{00000000-000D-0000-FFFF-FFFF00000000}"/>
  </bookViews>
  <sheets>
    <sheet name="Danh muc" sheetId="4" r:id="rId1"/>
  </sheets>
  <definedNames>
    <definedName name="_xlnm.Print_Area" localSheetId="0">'Danh muc'!$A$1:$J$43</definedName>
    <definedName name="_xlnm.Print_Titles" localSheetId="0">'Danh muc'!$6:$8</definedName>
  </definedNames>
  <calcPr calcId="191029"/>
</workbook>
</file>

<file path=xl/calcChain.xml><?xml version="1.0" encoding="utf-8"?>
<calcChain xmlns="http://schemas.openxmlformats.org/spreadsheetml/2006/main">
  <c r="E24" i="4" l="1"/>
  <c r="E16" i="4"/>
  <c r="E15" i="4"/>
  <c r="G42" i="4" l="1"/>
  <c r="H42" i="4" s="1"/>
  <c r="G39" i="4"/>
  <c r="H39" i="4" s="1"/>
  <c r="H41" i="4"/>
  <c r="H40" i="4"/>
  <c r="H38" i="4"/>
  <c r="H37" i="4"/>
  <c r="H36" i="4"/>
  <c r="H35" i="4"/>
  <c r="H34" i="4"/>
  <c r="H33" i="4"/>
  <c r="H32" i="4"/>
  <c r="H31" i="4"/>
  <c r="H30" i="4"/>
  <c r="H29" i="4"/>
  <c r="H28" i="4"/>
  <c r="F24" i="4"/>
  <c r="H23" i="4"/>
  <c r="H22" i="4"/>
  <c r="I22" i="4" s="1"/>
  <c r="H21" i="4"/>
  <c r="I21" i="4" s="1"/>
  <c r="H20" i="4"/>
  <c r="I20" i="4" s="1"/>
  <c r="H18" i="4"/>
  <c r="I17" i="4"/>
  <c r="G16" i="4"/>
  <c r="F16" i="4"/>
  <c r="H14" i="4"/>
  <c r="H13" i="4"/>
  <c r="E13" i="4"/>
  <c r="E10" i="4" s="1"/>
  <c r="E43" i="4" s="1"/>
  <c r="H12" i="4"/>
  <c r="H11" i="4"/>
  <c r="I10" i="4"/>
  <c r="G10" i="4"/>
  <c r="F10" i="4"/>
  <c r="F15" i="4" l="1"/>
  <c r="F43" i="4" s="1"/>
  <c r="G24" i="4"/>
  <c r="G15" i="4" s="1"/>
  <c r="G43" i="4" s="1"/>
  <c r="H10" i="4"/>
  <c r="H24" i="4"/>
  <c r="I18" i="4"/>
  <c r="H19" i="4"/>
  <c r="I19" i="4" s="1"/>
  <c r="I16" i="4" l="1"/>
  <c r="H16" i="4"/>
  <c r="H15" i="4" s="1"/>
  <c r="H43" i="4" s="1"/>
  <c r="K3" i="4" l="1"/>
  <c r="K2" i="4" l="1"/>
  <c r="I24" i="4" l="1"/>
  <c r="I15" i="4" s="1"/>
  <c r="I43" i="4" s="1"/>
</calcChain>
</file>

<file path=xl/sharedStrings.xml><?xml version="1.0" encoding="utf-8"?>
<sst xmlns="http://schemas.openxmlformats.org/spreadsheetml/2006/main" count="125" uniqueCount="119">
  <si>
    <t>DANH MỤC ĐỀ XUẤT PHÂN BỔ KINH PHÍ CẢI TẠO, SỬA CHỮA, NÂNG CẤP CÔNG TRÌNH GHI CÔNG VÀ NGHĨA TRANG LIỆT SĨ NĂM 2026</t>
  </si>
  <si>
    <t>STT</t>
  </si>
  <si>
    <t>Đơn vị</t>
  </si>
  <si>
    <t>Nội dung/Công trình</t>
  </si>
  <si>
    <t>Tổng mức đầu tư (dự toán được phê duyệt)</t>
  </si>
  <si>
    <t>Kinh phí đã phân bổ đến hết năm 2025</t>
  </si>
  <si>
    <t>Kinh phí đề xuất phân bổ năm 2026</t>
  </si>
  <si>
    <t>A</t>
  </si>
  <si>
    <t>B</t>
  </si>
  <si>
    <t>C</t>
  </si>
  <si>
    <t>D</t>
  </si>
  <si>
    <t>3 = 1 - 2</t>
  </si>
  <si>
    <t>I</t>
  </si>
  <si>
    <t>Các công trình dở dang</t>
  </si>
  <si>
    <t>Xã Đam Rông 2</t>
  </si>
  <si>
    <t>Sửa chữa, cải tạo Đài tưởng niệm liệt sĩ huyện Đam Rông</t>
  </si>
  <si>
    <t>Phường 3 Bảo Lộc</t>
  </si>
  <si>
    <t>Sửa chữa Nghĩa trang liệt sỹ thành phố Bảo Lộc</t>
  </si>
  <si>
    <t>Sở Nội vụ tỉnh Lâm Đồng</t>
  </si>
  <si>
    <t>QĐ số 499/QĐ-SKHĐT ngày 11/12/2023 và
QĐ số 10850/QĐ-SNV ngày 29/10/2025</t>
  </si>
  <si>
    <t>Xã Đức Lập</t>
  </si>
  <si>
    <t>II</t>
  </si>
  <si>
    <t>Các công trình có nhu cầu cải tạo, sửa chữa, nâng cấp đăng ký năm 2026</t>
  </si>
  <si>
    <t>II.1</t>
  </si>
  <si>
    <t>Công trình đã báo cáo nhu cầu kinh phí năm 2026 với Bộ Nội vụ</t>
  </si>
  <si>
    <t>Xã Quảng Trực</t>
  </si>
  <si>
    <t>Xã Thuận Hạnh</t>
  </si>
  <si>
    <t>Xã Đức An</t>
  </si>
  <si>
    <t>Xã Trường Xuân</t>
  </si>
  <si>
    <t xml:space="preserve">Xã Đắk Wil </t>
  </si>
  <si>
    <t>Phường Tiến Thành</t>
  </si>
  <si>
    <t>Sửa chữa, cải tạo Đài tưởng niệm liệt sĩ phường Tiến Thành</t>
  </si>
  <si>
    <t xml:space="preserve"> Xã Di Linh</t>
  </si>
  <si>
    <t>Cải tạo, sửa chữa một số hạng mục Nghĩa trang liệt sĩ xã Di Linh</t>
  </si>
  <si>
    <t>II.2</t>
  </si>
  <si>
    <t>Xã Đạ Tẻh 2</t>
  </si>
  <si>
    <t>Xã Sơn Điền</t>
  </si>
  <si>
    <t>Sửa chữa, cải tạo Đài tưởng niệm liệt sĩ xã Sơn Điền</t>
  </si>
  <si>
    <t>Xã Nam Dong</t>
  </si>
  <si>
    <t>Xã Vĩnh Hảo</t>
  </si>
  <si>
    <t>Xã Tuy Phong</t>
  </si>
  <si>
    <t>Xã Bắc Ruộng</t>
  </si>
  <si>
    <t>Xã Hải Ninh</t>
  </si>
  <si>
    <t>Sửa chữa, cải tạo Đài tưởng niệm liệt sĩ xã Hải Ninh</t>
  </si>
  <si>
    <t>Xã Nghị Đức</t>
  </si>
  <si>
    <t>Xã Liên Hương</t>
  </si>
  <si>
    <t>Xã Hàm Thạnh</t>
  </si>
  <si>
    <t xml:space="preserve">Cải tạo, sửa chữa và nâng cấp nhà bia ghi danh liệt sỹ xã Hàm Thạnh, tỉnh Lâm Đồng </t>
  </si>
  <si>
    <t xml:space="preserve"> Xã Suối Kiết</t>
  </si>
  <si>
    <t>Xã Hàm Kiệm</t>
  </si>
  <si>
    <t>Xã Hàm Thuận Nam</t>
  </si>
  <si>
    <t>Xã Hàm Thuận</t>
  </si>
  <si>
    <t>Xã Đồng Kho</t>
  </si>
  <si>
    <t>Cải tạo, sửa chữa, nâng cấp các nhà bia ghi danh liệt sĩ trên địa bàn xã Đồng Kho</t>
  </si>
  <si>
    <t>Xã Tánh Linh</t>
  </si>
  <si>
    <t>Sửa chữa, cải tạo Đài tưởng niệm liệt sĩ xã Tánh Linh</t>
  </si>
  <si>
    <t>Trừ dự phòng</t>
  </si>
  <si>
    <t>Ghi chú tiêu chí phân bổ</t>
  </si>
  <si>
    <t>Cài tạo, nâng cấp Nghĩa trang liệt sĩ huyện Đắk Mil</t>
  </si>
  <si>
    <t>Mua sắm tài sản, trang thiết bị tại Trung tâm Điều dưỡng Người có công tỉnh và Nghĩa trang liệt sĩ Bình Thuận, tỉnh Lâm Đồng (Nghĩa trang liệt sĩ tỉnh Bình Thuận)</t>
  </si>
  <si>
    <t>Nhà bia ghi tên liệt sĩ xã Thuận Hạnh; Hạng mục: Xây dựng,
sửa chữa, nâng cấp, mở rộng các hạng mục công trình</t>
  </si>
  <si>
    <t>Sửa chữa, nâng cấp Đài tưởng niệm các Anh hùng Liệt sỹ xã
Đức An</t>
  </si>
  <si>
    <t>Cải tạo, sửa chữa, nâng cấp Nhà bia ghi danh liệt sĩ
Nâm N’Jang xã Trường Xuân, tỉnh Lâm Đồng</t>
  </si>
  <si>
    <t xml:space="preserve">Sửa chữa, cải tạo, nâng cấp hạng mục Đài tưởng niệm xã Đắk Wil </t>
  </si>
  <si>
    <t>Sửa chữa, cải tạo Đài tưởng niệm liệt sĩ xã Đạ Tẻh 2</t>
  </si>
  <si>
    <t>Sửa chữa, nâng cấp, cải tạo nhà bia ghi danh liệt sĩ xã Nam Dong</t>
  </si>
  <si>
    <t>Cải tạo, sửa chữa, nâng cấp Đài tưởng niệm Liệt sĩ xã Vĩnh Hảo, tỉnh Lâm Đồng</t>
  </si>
  <si>
    <t>Nâng cấp, sửa chữa, cải tạo Bia Tưởng niệm Liệt sĩ tại thôn Phan Dũng xã Tuy Phong</t>
  </si>
  <si>
    <t>Nâng cấp, sửa chữa, cải tạo, mở rộng Bia Tưởng niệm Liệt sĩ tại thôn 1 xã Tuy Phong</t>
  </si>
  <si>
    <t>Sửa chữa, cải tạo Bia ghi danh liệt sĩ Bắc Ruộng, Bia ghi danh liệt sĩ Măng Tố và Khu Di tích lịch sử cách mạng Hoài Đức - Bắc Ruộng</t>
  </si>
  <si>
    <t>Nâng cấp, sửa chữa Tượng đài ghi danh liệt sĩ xã Nghị Đức</t>
  </si>
  <si>
    <t xml:space="preserve">Cải tạo, sửa chữa và nâng cấp nhà bia ghi danh liệt sỹ Hàm Cần, xã Hàm Thạnh, tỉnh Lâm Đồng </t>
  </si>
  <si>
    <t>Sửa chữa, cải tạo Đài tưởng niệm liệt sĩ xã Suối Kiết</t>
  </si>
  <si>
    <t>Sửa chữa, nâng cấp Nhà bia ghi tên Liệt sĩ xã Hàm Kiệm</t>
  </si>
  <si>
    <t>Cải tạo, nâng cấp, sửa chữa đài, bia tượng niệm liệt sỹ, xã Hàm Thuận</t>
  </si>
  <si>
    <t>Nhà bia tưởng niệm các anh hùng liệt sỹ Tiểu Đoàn 840 - Miền Đông Nam Bộ xã Quảng Trực, tỉnh Lâm Đồng</t>
  </si>
  <si>
    <t>Cải tạo, nâng cấp, sửa chữa Đài tưởng niệm liệt sĩ và Bia liệt sĩ xã Hàm Thuận Nam</t>
  </si>
  <si>
    <t>Sửa chữa Đài tưởng niệm Liệt sĩ Bình Thạnh</t>
  </si>
  <si>
    <t>Đơn vị tính: đồng.</t>
  </si>
  <si>
    <t>Phân bổ đều cho các địa phương với tỷ lệ khoảng 86% so với định mức quy định cho mỗi địa phương</t>
  </si>
  <si>
    <t>Định mức phân bổ năm 2026 theo quy định</t>
  </si>
  <si>
    <t>Ưu tiên bố trí cho các công trình dở dang</t>
  </si>
  <si>
    <t>Nhu cầu kinh phí còn lại dự kiến bố trí năm 2027</t>
  </si>
  <si>
    <t>Tổng cộng (I) + (II)</t>
  </si>
  <si>
    <t>Phụ lục</t>
  </si>
  <si>
    <t>Quyết định phê duyệt nhiệm vụ và dự toán kinh phí</t>
  </si>
  <si>
    <t xml:space="preserve">Kinh phí đề nghị phân bổ năm 2026 của các đơn vị, địa phương </t>
  </si>
  <si>
    <t xml:space="preserve">QĐ số 489/QĐ-UBND ngày 29/10/2025 của UBND xã Đam Rông 2 </t>
  </si>
  <si>
    <t xml:space="preserve">QĐ số 539/QĐ-UBND ngày 31/10/2025 của UBND phường 3 Bảo Lộc </t>
  </si>
  <si>
    <t>QĐ số 1038/QĐ-UBND ngày 14/11/2025 của UBND xã Đức Lập</t>
  </si>
  <si>
    <t>QĐ số 403/QD-UBND ngày 31/10/2025 của UBND xã Quảng Trực</t>
  </si>
  <si>
    <t>QĐ số 642/QĐ-UBND ngày 31/10/2025 của UBND xã Thuận Hạnh</t>
  </si>
  <si>
    <t>QĐ số 1506/QĐ-UBND ngày 30/10/2025 của UBND xã Đức An</t>
  </si>
  <si>
    <t>QĐ số 740/QĐ-UBND ngày 31/10/2025 của UBND xã Trường Xuân</t>
  </si>
  <si>
    <t xml:space="preserve">QĐ số 932/QĐ-VHXH ngày 30/10/2025 của UBND xã Đắk Wil </t>
  </si>
  <si>
    <t>QĐ số 991/QĐ-UBND ngày 31/10/2025 của UBND phường Tiến Thành</t>
  </si>
  <si>
    <t>QĐ số 1249/QĐ-UBND ngày 28/10/2025 của UBND xã Di Linh</t>
  </si>
  <si>
    <t>QĐ số 123/QĐ-UBND ngày 20/01/2026 của UBND xã Đạ Tẻh 2</t>
  </si>
  <si>
    <t>QĐ số 30/QĐ-UBND ngày 21/01/2026 của UBND xã Sơn Điền</t>
  </si>
  <si>
    <t>QĐ số 192/QĐ-UBND ngày 28/01/2026 của UBND xã Nam Dong</t>
  </si>
  <si>
    <t>QĐ số 76/QĐ-UBND ngày 30/01/2026 của UBND xã Vĩnh Hảo</t>
  </si>
  <si>
    <t>QĐ số 33/QĐ-UBND ngày 30/01/2026 của UBND xã Tuy Phong</t>
  </si>
  <si>
    <t>QĐ số 34/QĐ-UBND ngày 30/01/2026 của UBND xã Tuy Phong</t>
  </si>
  <si>
    <t>QĐ số 56/QĐ-UBND ngày 21/01/2026 của UBND xã Hải Ninh</t>
  </si>
  <si>
    <t>QĐ số 169/QĐ-UBND ngày 29/01/2026 của UBND xã Nghị Đức</t>
  </si>
  <si>
    <t>QĐ số 237/QĐ-UBND ngày 27/01/2026 của UBND xã Liên Hương</t>
  </si>
  <si>
    <t>QĐ số 128/QĐ-UBND ngày 28/01/2026 của UBND xã  Hàm Thạnh</t>
  </si>
  <si>
    <t>QĐ số 129/QĐ-UBND ngày 28/01/2026 của UBND xã  Hàm Thạnh</t>
  </si>
  <si>
    <t>QD số 49/QĐ-UBND ngày 28/01/2026 của UBND xã Suối Kiết</t>
  </si>
  <si>
    <t>QĐ số 119/QĐ-UBND ngày 28/01/2026 của UBND xã Hàm Kiệm</t>
  </si>
  <si>
    <t>QĐ số 12/QĐ-UBND ngày 29/01/2026 của UBND xã Hàm Thuận Nam</t>
  </si>
  <si>
    <t>QĐ số 222/QĐ-UBND ngày 30/01/2026 của UBND xã Hàm Thuận</t>
  </si>
  <si>
    <t>QĐ số 274/QĐ-UBND ngày 29/01/2026 của UBND xã Đồng Kho</t>
  </si>
  <si>
    <t>QĐ số 157/QĐ-UBND ngày 30/01/2026 của UBND xã Tánh Linh</t>
  </si>
  <si>
    <t>QĐ số 84/QĐ-UBND ngày 28/01/2026 của UBND xã Bắc Ruộng</t>
  </si>
  <si>
    <t>Bố trí đủ do danh mục đã gửi Bộ Nội vụ vào thời điểm xây dựng dự toán 2026, giá trị tối đa là 70% theo tiêu chí Trung ương quy định</t>
  </si>
  <si>
    <t>Công trình đăng ký mới sau khi rà soát tại Văn bản số 121/SNV-KHTC ngày 09/01/2026 của Sở Nội vụ tỉnh Lâm Đồng</t>
  </si>
  <si>
    <t>Bố trí đủ do danh mục đã gửi Bộ Nội vụ vào thời điểm xây dựng dự toán năm 2026</t>
  </si>
  <si>
    <t>(Kèm theo Tờ trình số           -TTr/ĐU ngày         tháng 5 năm 2026 của BTV Đảng ủy Ủy ban nhân dân tỉnh Lâm Đồng)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</si>
</sst>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15" x14ac:knownFonts="1">
    <font>
      <sz val="12"/>
      <color theme="1"/>
      <name val="Times New Roman"/>
      <charset val="163"/>
    </font>
    <font>
      <b/>
      <sz val="12"/>
      <color theme="1"/>
      <name val="Times New Roman"/>
      <family val="1"/>
    </font>
    <font>
      <sz val="12"/>
      <color rgb="FFFF0000"/>
      <name val="Times New Roman"/>
      <family val="1"/>
    </font>
    <font>
      <i/>
      <sz val="12"/>
      <color theme="1"/>
      <name val="Times New Roman"/>
      <family val="1"/>
    </font>
    <font>
      <b/>
      <sz val="12"/>
      <name val="Times New Roman"/>
      <family val="1"/>
    </font>
    <font>
      <b/>
      <sz val="12"/>
      <color rgb="FFFF0000"/>
      <name val="Times New Roman"/>
      <family val="1"/>
    </font>
    <font>
      <sz val="12"/>
      <name val="Times New Roman"/>
      <family val="1"/>
    </font>
    <font>
      <sz val="12"/>
      <color theme="1"/>
      <name val="Times New Roman"/>
      <family val="1"/>
    </font>
    <font>
      <sz val="12"/>
      <color theme="0"/>
      <name val="Times New Roman"/>
      <family val="1"/>
    </font>
    <font>
      <sz val="12"/>
      <color theme="1"/>
      <name val="Times New Roman"/>
      <family val="1"/>
      <charset val="163"/>
    </font>
    <font>
      <sz val="12"/>
      <color theme="1"/>
      <name val="Times New Roman"/>
      <charset val="163"/>
    </font>
    <font>
      <i/>
      <sz val="14"/>
      <color theme="1"/>
      <name val="Times New Roman"/>
      <family val="1"/>
    </font>
    <font>
      <i/>
      <sz val="12"/>
      <name val="Times New Roman"/>
      <family val="1"/>
    </font>
    <font>
      <b/>
      <sz val="16"/>
      <color theme="1"/>
      <name val="Times New Roman"/>
      <family val="1"/>
    </font>
    <font>
      <i/>
      <sz val="16"/>
      <color theme="1"/>
      <name val="Times New Roman"/>
      <family val="1"/>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3">
    <xf numFmtId="0" fontId="0" fillId="0" borderId="0"/>
    <xf numFmtId="9" fontId="9" fillId="0" borderId="0" applyFont="0" applyFill="0" applyBorder="0" applyAlignment="0" applyProtection="0"/>
    <xf numFmtId="164" fontId="10" fillId="0" borderId="0" applyFont="0" applyFill="0" applyBorder="0" applyAlignment="0" applyProtection="0"/>
  </cellStyleXfs>
  <cellXfs count="48">
    <xf numFmtId="0" fontId="0" fillId="0" borderId="0" xfId="0"/>
    <xf numFmtId="0" fontId="1" fillId="0" borderId="0" xfId="0" applyFont="1" applyAlignment="1">
      <alignment horizontal="center" vertical="center"/>
    </xf>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horizontal="center" vertical="center"/>
    </xf>
    <xf numFmtId="3" fontId="4" fillId="0" borderId="1" xfId="0" applyNumberFormat="1" applyFont="1" applyBorder="1" applyAlignment="1">
      <alignment horizontal="right" vertical="center" wrapText="1"/>
    </xf>
    <xf numFmtId="0" fontId="6" fillId="0" borderId="1" xfId="0" applyFont="1" applyBorder="1" applyAlignment="1">
      <alignment horizontal="center" vertical="center"/>
    </xf>
    <xf numFmtId="0" fontId="6" fillId="0" borderId="1" xfId="0" applyFont="1" applyBorder="1" applyAlignment="1">
      <alignment vertical="center" wrapText="1"/>
    </xf>
    <xf numFmtId="3" fontId="6" fillId="0" borderId="1" xfId="0" applyNumberFormat="1" applyFont="1" applyBorder="1" applyAlignment="1">
      <alignment horizontal="center" vertical="center" wrapText="1"/>
    </xf>
    <xf numFmtId="3" fontId="6" fillId="0" borderId="1" xfId="0" applyNumberFormat="1" applyFont="1" applyBorder="1" applyAlignment="1">
      <alignment horizontal="right" vertical="center" wrapText="1"/>
    </xf>
    <xf numFmtId="3" fontId="6" fillId="0" borderId="1" xfId="0" applyNumberFormat="1" applyFont="1" applyBorder="1" applyAlignment="1">
      <alignment horizontal="right" vertical="center" wrapText="1" shrinkToFit="1"/>
    </xf>
    <xf numFmtId="3" fontId="2" fillId="0" borderId="0" xfId="0" applyNumberFormat="1" applyFont="1" applyAlignment="1">
      <alignment horizontal="right" vertical="center" wrapText="1"/>
    </xf>
    <xf numFmtId="3" fontId="0" fillId="0" borderId="0" xfId="0" applyNumberFormat="1" applyAlignment="1">
      <alignment vertical="center"/>
    </xf>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xf>
    <xf numFmtId="3" fontId="4" fillId="0" borderId="1" xfId="0" applyNumberFormat="1" applyFont="1" applyBorder="1" applyAlignment="1">
      <alignment horizontal="center" vertical="center" wrapText="1"/>
    </xf>
    <xf numFmtId="3" fontId="5" fillId="0" borderId="0" xfId="0" applyNumberFormat="1" applyFont="1" applyAlignment="1">
      <alignment horizontal="right" vertical="center" wrapText="1"/>
    </xf>
    <xf numFmtId="3" fontId="4" fillId="0" borderId="1" xfId="0" applyNumberFormat="1" applyFont="1" applyBorder="1" applyAlignment="1">
      <alignment horizontal="right" vertical="center"/>
    </xf>
    <xf numFmtId="0" fontId="6" fillId="0" borderId="1" xfId="0" applyFont="1" applyBorder="1" applyAlignment="1">
      <alignment horizontal="right" vertical="center" wrapText="1"/>
    </xf>
    <xf numFmtId="3" fontId="4" fillId="0" borderId="1" xfId="0" applyNumberFormat="1" applyFont="1" applyBorder="1" applyAlignment="1">
      <alignment horizontal="right" vertical="center" shrinkToFit="1"/>
    </xf>
    <xf numFmtId="3" fontId="1"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left" vertical="center" wrapText="1"/>
    </xf>
    <xf numFmtId="0" fontId="8" fillId="0" borderId="0" xfId="0" applyFont="1"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0" fontId="2" fillId="0" borderId="0" xfId="0" applyFont="1" applyAlignment="1">
      <alignment horizontal="center" vertical="center"/>
    </xf>
    <xf numFmtId="0" fontId="11" fillId="0" borderId="0" xfId="0" applyFont="1" applyAlignment="1">
      <alignment horizontal="center" vertical="center" wrapText="1"/>
    </xf>
    <xf numFmtId="0" fontId="12" fillId="0" borderId="1" xfId="0" applyFont="1" applyBorder="1" applyAlignment="1">
      <alignment horizontal="center" vertical="center" wrapText="1"/>
    </xf>
    <xf numFmtId="0" fontId="7" fillId="0" borderId="0" xfId="0" applyFont="1" applyAlignment="1">
      <alignment horizontal="center" vertical="center"/>
    </xf>
    <xf numFmtId="3" fontId="7" fillId="0" borderId="1" xfId="0" applyNumberFormat="1" applyFont="1" applyBorder="1" applyAlignment="1">
      <alignment horizontal="center" vertical="center" wrapText="1" shrinkToFit="1"/>
    </xf>
    <xf numFmtId="3" fontId="6" fillId="0" borderId="1" xfId="0" applyNumberFormat="1" applyFont="1" applyBorder="1" applyAlignment="1">
      <alignment horizontal="center" vertical="center" wrapText="1" shrinkToFit="1"/>
    </xf>
    <xf numFmtId="3" fontId="4" fillId="0" borderId="1" xfId="0" applyNumberFormat="1" applyFont="1" applyBorder="1" applyAlignment="1">
      <alignment horizontal="center" vertical="center" wrapText="1" shrinkToFit="1"/>
    </xf>
    <xf numFmtId="9" fontId="2" fillId="0" borderId="1" xfId="1" applyFont="1" applyBorder="1" applyAlignment="1">
      <alignment horizontal="center" vertical="center" wrapText="1"/>
    </xf>
    <xf numFmtId="3" fontId="2" fillId="0" borderId="1" xfId="0" applyNumberFormat="1" applyFont="1" applyBorder="1" applyAlignment="1">
      <alignment horizontal="center" vertical="center" wrapText="1"/>
    </xf>
    <xf numFmtId="3" fontId="4" fillId="0" borderId="1" xfId="0" applyNumberFormat="1" applyFont="1" applyBorder="1" applyAlignment="1">
      <alignment horizontal="center" vertical="center" shrinkToFit="1"/>
    </xf>
    <xf numFmtId="164" fontId="4" fillId="0" borderId="1" xfId="2" applyFont="1" applyBorder="1" applyAlignment="1">
      <alignment horizontal="right" vertical="center" wrapText="1"/>
    </xf>
    <xf numFmtId="164" fontId="4" fillId="0" borderId="1" xfId="2" applyFont="1" applyBorder="1" applyAlignment="1">
      <alignment horizontal="right" vertical="center"/>
    </xf>
    <xf numFmtId="0" fontId="13" fillId="0" borderId="0" xfId="0" applyFont="1" applyAlignment="1">
      <alignment horizontal="center" vertical="center"/>
    </xf>
    <xf numFmtId="0" fontId="4" fillId="0" borderId="1" xfId="0" applyFont="1" applyBorder="1" applyAlignment="1">
      <alignment horizontal="center" vertical="center" wrapText="1"/>
    </xf>
    <xf numFmtId="0" fontId="13" fillId="0" borderId="0" xfId="0" applyFont="1" applyAlignment="1">
      <alignment horizontal="center" vertical="center" wrapText="1"/>
    </xf>
    <xf numFmtId="0" fontId="3" fillId="0" borderId="2" xfId="0" applyFont="1" applyBorder="1" applyAlignment="1">
      <alignment horizontal="right" vertical="center"/>
    </xf>
    <xf numFmtId="0" fontId="14" fillId="0" borderId="0" xfId="0" applyFont="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4" fillId="0" borderId="1" xfId="0" applyFont="1" applyBorder="1" applyAlignment="1">
      <alignment horizontal="left" vertical="center" wrapText="1"/>
    </xf>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3"/>
  <sheetViews>
    <sheetView tabSelected="1" topLeftCell="A31" zoomScaleNormal="100" workbookViewId="0">
      <selection activeCell="A3" sqref="A3:J3"/>
    </sheetView>
  </sheetViews>
  <sheetFormatPr defaultColWidth="9" defaultRowHeight="15.6" x14ac:dyDescent="0.3"/>
  <cols>
    <col min="1" max="1" width="5" style="2" customWidth="1"/>
    <col min="2" max="2" width="20.5" style="2" bestFit="1" customWidth="1"/>
    <col min="3" max="3" width="42.69921875" style="2" customWidth="1"/>
    <col min="4" max="4" width="23" style="2" customWidth="1"/>
    <col min="5" max="5" width="16.09765625" style="26" customWidth="1"/>
    <col min="6" max="6" width="15.3984375" style="26" customWidth="1"/>
    <col min="7" max="7" width="15.8984375" style="26" customWidth="1"/>
    <col min="8" max="8" width="15.19921875" style="26" customWidth="1"/>
    <col min="9" max="9" width="14.8984375" style="26" customWidth="1"/>
    <col min="10" max="10" width="19.09765625" style="4" customWidth="1"/>
    <col min="11" max="11" width="28.69921875" style="4" customWidth="1"/>
    <col min="12" max="12" width="14.69921875" style="2" customWidth="1"/>
    <col min="13" max="13" width="15.09765625" style="2" customWidth="1"/>
    <col min="14" max="16384" width="9" style="2"/>
  </cols>
  <sheetData>
    <row r="1" spans="1:12" ht="20.399999999999999" x14ac:dyDescent="0.3">
      <c r="A1" s="40" t="s">
        <v>84</v>
      </c>
      <c r="B1" s="40"/>
      <c r="C1" s="40"/>
      <c r="D1" s="40"/>
      <c r="E1" s="40"/>
      <c r="F1" s="40"/>
      <c r="G1" s="40"/>
      <c r="H1" s="40"/>
      <c r="I1" s="40"/>
      <c r="J1" s="40"/>
    </row>
    <row r="2" spans="1:12" ht="20.399999999999999" x14ac:dyDescent="0.3">
      <c r="A2" s="42" t="s">
        <v>0</v>
      </c>
      <c r="B2" s="42"/>
      <c r="C2" s="42"/>
      <c r="D2" s="42"/>
      <c r="E2" s="42"/>
      <c r="F2" s="42"/>
      <c r="G2" s="42"/>
      <c r="H2" s="42"/>
      <c r="I2" s="42"/>
      <c r="J2" s="42"/>
      <c r="K2" s="25">
        <f>J3/G24</f>
        <v>0</v>
      </c>
    </row>
    <row r="3" spans="1:12" ht="21" x14ac:dyDescent="0.3">
      <c r="A3" s="44" t="s">
        <v>118</v>
      </c>
      <c r="B3" s="44"/>
      <c r="C3" s="44"/>
      <c r="D3" s="44"/>
      <c r="E3" s="44"/>
      <c r="F3" s="44"/>
      <c r="G3" s="44"/>
      <c r="H3" s="44"/>
      <c r="I3" s="44"/>
      <c r="J3" s="44"/>
      <c r="K3" s="25">
        <f>J3/H24</f>
        <v>0</v>
      </c>
    </row>
    <row r="4" spans="1:12" ht="18" x14ac:dyDescent="0.3">
      <c r="A4" s="29"/>
      <c r="B4" s="29"/>
      <c r="C4" s="29"/>
      <c r="D4" s="29"/>
      <c r="E4" s="29"/>
      <c r="F4" s="29"/>
      <c r="G4" s="29"/>
      <c r="H4" s="29"/>
      <c r="I4" s="29"/>
      <c r="J4" s="29"/>
      <c r="K4" s="25"/>
    </row>
    <row r="5" spans="1:12" x14ac:dyDescent="0.3">
      <c r="G5" s="27"/>
      <c r="H5" s="27"/>
      <c r="I5" s="43" t="s">
        <v>78</v>
      </c>
      <c r="J5" s="43"/>
      <c r="K5" s="25"/>
    </row>
    <row r="6" spans="1:12" s="1" customFormat="1" ht="24" customHeight="1" x14ac:dyDescent="0.3">
      <c r="A6" s="41" t="s">
        <v>1</v>
      </c>
      <c r="B6" s="41" t="s">
        <v>2</v>
      </c>
      <c r="C6" s="41" t="s">
        <v>3</v>
      </c>
      <c r="D6" s="41" t="s">
        <v>85</v>
      </c>
      <c r="E6" s="41" t="s">
        <v>4</v>
      </c>
      <c r="F6" s="41" t="s">
        <v>5</v>
      </c>
      <c r="G6" s="41" t="s">
        <v>86</v>
      </c>
      <c r="H6" s="41" t="s">
        <v>80</v>
      </c>
      <c r="I6" s="41" t="s">
        <v>6</v>
      </c>
      <c r="J6" s="41" t="s">
        <v>57</v>
      </c>
      <c r="K6" s="5"/>
    </row>
    <row r="7" spans="1:12" s="1" customFormat="1" ht="27.75" customHeight="1" x14ac:dyDescent="0.3">
      <c r="A7" s="41"/>
      <c r="B7" s="41"/>
      <c r="C7" s="41"/>
      <c r="D7" s="41"/>
      <c r="E7" s="41"/>
      <c r="F7" s="41"/>
      <c r="G7" s="41"/>
      <c r="H7" s="41"/>
      <c r="I7" s="41"/>
      <c r="J7" s="41"/>
      <c r="K7" s="5"/>
    </row>
    <row r="8" spans="1:12" s="1" customFormat="1" ht="30.75" customHeight="1" x14ac:dyDescent="0.3">
      <c r="A8" s="41"/>
      <c r="B8" s="41"/>
      <c r="C8" s="41"/>
      <c r="D8" s="41"/>
      <c r="E8" s="41"/>
      <c r="F8" s="41"/>
      <c r="G8" s="41"/>
      <c r="H8" s="41"/>
      <c r="I8" s="41"/>
      <c r="J8" s="41"/>
      <c r="K8" s="5"/>
    </row>
    <row r="9" spans="1:12" s="31" customFormat="1" ht="18" customHeight="1" x14ac:dyDescent="0.3">
      <c r="A9" s="30" t="s">
        <v>7</v>
      </c>
      <c r="B9" s="30" t="s">
        <v>8</v>
      </c>
      <c r="C9" s="30" t="s">
        <v>9</v>
      </c>
      <c r="D9" s="30" t="s">
        <v>10</v>
      </c>
      <c r="E9" s="30">
        <v>1</v>
      </c>
      <c r="F9" s="30">
        <v>2</v>
      </c>
      <c r="G9" s="30" t="s">
        <v>11</v>
      </c>
      <c r="H9" s="30">
        <v>4</v>
      </c>
      <c r="I9" s="30">
        <v>5</v>
      </c>
      <c r="J9" s="30">
        <v>6</v>
      </c>
      <c r="K9" s="28"/>
    </row>
    <row r="10" spans="1:12" s="1" customFormat="1" ht="47.25" customHeight="1" x14ac:dyDescent="0.3">
      <c r="A10" s="23" t="s">
        <v>12</v>
      </c>
      <c r="B10" s="47" t="s">
        <v>13</v>
      </c>
      <c r="C10" s="47"/>
      <c r="D10" s="23"/>
      <c r="E10" s="6">
        <f>SUM(E11:E14)</f>
        <v>32743000000</v>
      </c>
      <c r="F10" s="6">
        <f t="shared" ref="F10:I10" si="0">SUM(F11:F14)</f>
        <v>14150000000</v>
      </c>
      <c r="G10" s="6">
        <f t="shared" si="0"/>
        <v>18593000000</v>
      </c>
      <c r="H10" s="6">
        <f t="shared" si="0"/>
        <v>18593000000</v>
      </c>
      <c r="I10" s="6">
        <f t="shared" si="0"/>
        <v>12943000000</v>
      </c>
      <c r="J10" s="22" t="s">
        <v>81</v>
      </c>
      <c r="K10" s="18"/>
    </row>
    <row r="11" spans="1:12" ht="50.25" customHeight="1" x14ac:dyDescent="0.3">
      <c r="A11" s="7">
        <v>1</v>
      </c>
      <c r="B11" s="24" t="s">
        <v>14</v>
      </c>
      <c r="C11" s="8" t="s">
        <v>15</v>
      </c>
      <c r="D11" s="9" t="s">
        <v>87</v>
      </c>
      <c r="E11" s="10">
        <v>5700000000</v>
      </c>
      <c r="F11" s="10">
        <v>3000000000</v>
      </c>
      <c r="G11" s="11">
        <v>2700000000</v>
      </c>
      <c r="H11" s="11">
        <f>G11</f>
        <v>2700000000</v>
      </c>
      <c r="I11" s="11">
        <v>2400000000</v>
      </c>
      <c r="J11" s="32" t="s">
        <v>56</v>
      </c>
      <c r="K11" s="12"/>
      <c r="L11" s="13"/>
    </row>
    <row r="12" spans="1:12" ht="54.6" customHeight="1" x14ac:dyDescent="0.3">
      <c r="A12" s="7">
        <v>2</v>
      </c>
      <c r="B12" s="24" t="s">
        <v>16</v>
      </c>
      <c r="C12" s="14" t="s">
        <v>17</v>
      </c>
      <c r="D12" s="15" t="s">
        <v>88</v>
      </c>
      <c r="E12" s="10">
        <v>10000000000</v>
      </c>
      <c r="F12" s="10">
        <v>6000000000</v>
      </c>
      <c r="G12" s="10">
        <v>4000000000</v>
      </c>
      <c r="H12" s="11">
        <f>G12</f>
        <v>4000000000</v>
      </c>
      <c r="I12" s="11">
        <v>3500000000</v>
      </c>
      <c r="J12" s="32" t="s">
        <v>56</v>
      </c>
      <c r="K12" s="12"/>
    </row>
    <row r="13" spans="1:12" ht="66.75" customHeight="1" x14ac:dyDescent="0.3">
      <c r="A13" s="7">
        <v>3</v>
      </c>
      <c r="B13" s="24" t="s">
        <v>18</v>
      </c>
      <c r="C13" s="14" t="s">
        <v>59</v>
      </c>
      <c r="D13" s="15" t="s">
        <v>19</v>
      </c>
      <c r="E13" s="10">
        <f>G13</f>
        <v>2043000000</v>
      </c>
      <c r="F13" s="10"/>
      <c r="G13" s="10">
        <v>2043000000</v>
      </c>
      <c r="H13" s="11">
        <f>G13</f>
        <v>2043000000</v>
      </c>
      <c r="I13" s="11">
        <v>2043000000</v>
      </c>
      <c r="J13" s="32"/>
      <c r="K13" s="12"/>
    </row>
    <row r="14" spans="1:12" ht="50.25" customHeight="1" x14ac:dyDescent="0.3">
      <c r="A14" s="7">
        <v>4</v>
      </c>
      <c r="B14" s="24" t="s">
        <v>20</v>
      </c>
      <c r="C14" s="14" t="s">
        <v>58</v>
      </c>
      <c r="D14" s="9" t="s">
        <v>89</v>
      </c>
      <c r="E14" s="10">
        <v>15000000000</v>
      </c>
      <c r="F14" s="10">
        <v>5150000000</v>
      </c>
      <c r="G14" s="11">
        <v>9850000000</v>
      </c>
      <c r="H14" s="11">
        <f>G14</f>
        <v>9850000000</v>
      </c>
      <c r="I14" s="11">
        <v>5000000000</v>
      </c>
      <c r="J14" s="32" t="s">
        <v>82</v>
      </c>
      <c r="K14" s="12"/>
    </row>
    <row r="15" spans="1:12" s="3" customFormat="1" ht="26.25" customHeight="1" x14ac:dyDescent="0.3">
      <c r="A15" s="16" t="s">
        <v>21</v>
      </c>
      <c r="B15" s="47" t="s">
        <v>22</v>
      </c>
      <c r="C15" s="47"/>
      <c r="D15" s="17"/>
      <c r="E15" s="6">
        <f>+E16+E24</f>
        <v>53557938541</v>
      </c>
      <c r="F15" s="38">
        <f t="shared" ref="F15:I15" si="1">+F16+F24</f>
        <v>0</v>
      </c>
      <c r="G15" s="6">
        <f t="shared" si="1"/>
        <v>53557938541</v>
      </c>
      <c r="H15" s="6">
        <f t="shared" si="1"/>
        <v>39854681000</v>
      </c>
      <c r="I15" s="6">
        <f t="shared" si="1"/>
        <v>33487000000</v>
      </c>
      <c r="J15" s="22"/>
      <c r="K15" s="18"/>
    </row>
    <row r="16" spans="1:12" s="3" customFormat="1" ht="26.25" customHeight="1" x14ac:dyDescent="0.3">
      <c r="A16" s="16" t="s">
        <v>23</v>
      </c>
      <c r="B16" s="47" t="s">
        <v>24</v>
      </c>
      <c r="C16" s="47"/>
      <c r="D16" s="17"/>
      <c r="E16" s="6">
        <f>SUM(E17:E23)</f>
        <v>22150000000</v>
      </c>
      <c r="F16" s="38">
        <f t="shared" ref="F16:I16" si="2">SUM(F17:F23)</f>
        <v>0</v>
      </c>
      <c r="G16" s="6">
        <f t="shared" si="2"/>
        <v>22150000000</v>
      </c>
      <c r="H16" s="6">
        <f t="shared" si="2"/>
        <v>16095000000</v>
      </c>
      <c r="I16" s="6">
        <f t="shared" si="2"/>
        <v>13095000000</v>
      </c>
      <c r="J16" s="22"/>
      <c r="K16" s="18"/>
    </row>
    <row r="17" spans="1:11" ht="65.25" customHeight="1" x14ac:dyDescent="0.3">
      <c r="A17" s="7">
        <v>1</v>
      </c>
      <c r="B17" s="24" t="s">
        <v>25</v>
      </c>
      <c r="C17" s="14" t="s">
        <v>75</v>
      </c>
      <c r="D17" s="15" t="s">
        <v>90</v>
      </c>
      <c r="E17" s="10">
        <v>5000000000</v>
      </c>
      <c r="F17" s="10"/>
      <c r="G17" s="10">
        <v>5000000000</v>
      </c>
      <c r="H17" s="10">
        <v>2000000000</v>
      </c>
      <c r="I17" s="10">
        <f>H17</f>
        <v>2000000000</v>
      </c>
      <c r="J17" s="32" t="s">
        <v>117</v>
      </c>
      <c r="K17" s="12"/>
    </row>
    <row r="18" spans="1:11" ht="65.25" customHeight="1" x14ac:dyDescent="0.3">
      <c r="A18" s="7">
        <v>2</v>
      </c>
      <c r="B18" s="24" t="s">
        <v>26</v>
      </c>
      <c r="C18" s="14" t="s">
        <v>60</v>
      </c>
      <c r="D18" s="15" t="s">
        <v>91</v>
      </c>
      <c r="E18" s="10">
        <v>4500000000</v>
      </c>
      <c r="F18" s="10"/>
      <c r="G18" s="10">
        <v>4500000000</v>
      </c>
      <c r="H18" s="10">
        <f>H17</f>
        <v>2000000000</v>
      </c>
      <c r="I18" s="10">
        <f t="shared" ref="I18:I22" si="3">H18</f>
        <v>2000000000</v>
      </c>
      <c r="J18" s="32" t="s">
        <v>117</v>
      </c>
      <c r="K18" s="12"/>
    </row>
    <row r="19" spans="1:11" ht="65.25" customHeight="1" x14ac:dyDescent="0.3">
      <c r="A19" s="7">
        <v>3</v>
      </c>
      <c r="B19" s="24" t="s">
        <v>27</v>
      </c>
      <c r="C19" s="8" t="s">
        <v>61</v>
      </c>
      <c r="D19" s="15" t="s">
        <v>92</v>
      </c>
      <c r="E19" s="10">
        <v>2300000000</v>
      </c>
      <c r="F19" s="10"/>
      <c r="G19" s="10">
        <v>2300000000</v>
      </c>
      <c r="H19" s="10">
        <f>H18</f>
        <v>2000000000</v>
      </c>
      <c r="I19" s="10">
        <f t="shared" si="3"/>
        <v>2000000000</v>
      </c>
      <c r="J19" s="32" t="s">
        <v>117</v>
      </c>
      <c r="K19" s="12"/>
    </row>
    <row r="20" spans="1:11" ht="65.25" customHeight="1" x14ac:dyDescent="0.3">
      <c r="A20" s="7">
        <v>4</v>
      </c>
      <c r="B20" s="24" t="s">
        <v>28</v>
      </c>
      <c r="C20" s="8" t="s">
        <v>62</v>
      </c>
      <c r="D20" s="15" t="s">
        <v>93</v>
      </c>
      <c r="E20" s="10">
        <v>1500000000</v>
      </c>
      <c r="F20" s="10"/>
      <c r="G20" s="10">
        <v>1500000000</v>
      </c>
      <c r="H20" s="10">
        <f>G20</f>
        <v>1500000000</v>
      </c>
      <c r="I20" s="10">
        <f t="shared" si="3"/>
        <v>1500000000</v>
      </c>
      <c r="J20" s="32" t="s">
        <v>117</v>
      </c>
      <c r="K20" s="12"/>
    </row>
    <row r="21" spans="1:11" ht="65.25" customHeight="1" x14ac:dyDescent="0.3">
      <c r="A21" s="7">
        <v>5</v>
      </c>
      <c r="B21" s="24" t="s">
        <v>29</v>
      </c>
      <c r="C21" s="14" t="s">
        <v>63</v>
      </c>
      <c r="D21" s="15" t="s">
        <v>94</v>
      </c>
      <c r="E21" s="10">
        <v>2000000000</v>
      </c>
      <c r="F21" s="10"/>
      <c r="G21" s="10">
        <v>2000000000</v>
      </c>
      <c r="H21" s="10">
        <f>G21</f>
        <v>2000000000</v>
      </c>
      <c r="I21" s="10">
        <f t="shared" si="3"/>
        <v>2000000000</v>
      </c>
      <c r="J21" s="32" t="s">
        <v>117</v>
      </c>
      <c r="K21" s="12"/>
    </row>
    <row r="22" spans="1:11" s="4" customFormat="1" ht="99" customHeight="1" x14ac:dyDescent="0.3">
      <c r="A22" s="7">
        <v>6</v>
      </c>
      <c r="B22" s="24" t="s">
        <v>30</v>
      </c>
      <c r="C22" s="14" t="s">
        <v>31</v>
      </c>
      <c r="D22" s="15" t="s">
        <v>95</v>
      </c>
      <c r="E22" s="10">
        <v>850000000</v>
      </c>
      <c r="F22" s="10"/>
      <c r="G22" s="10">
        <v>850000000</v>
      </c>
      <c r="H22" s="11">
        <f>ROUNDDOWN(G22*70%,0)</f>
        <v>595000000</v>
      </c>
      <c r="I22" s="10">
        <f t="shared" si="3"/>
        <v>595000000</v>
      </c>
      <c r="J22" s="33" t="s">
        <v>115</v>
      </c>
    </row>
    <row r="23" spans="1:11" ht="47.25" customHeight="1" x14ac:dyDescent="0.3">
      <c r="A23" s="7">
        <v>7</v>
      </c>
      <c r="B23" s="24" t="s">
        <v>32</v>
      </c>
      <c r="C23" s="14" t="s">
        <v>33</v>
      </c>
      <c r="D23" s="15" t="s">
        <v>96</v>
      </c>
      <c r="E23" s="10">
        <v>6000000000</v>
      </c>
      <c r="F23" s="10"/>
      <c r="G23" s="10">
        <v>6000000000</v>
      </c>
      <c r="H23" s="10">
        <f>G23</f>
        <v>6000000000</v>
      </c>
      <c r="I23" s="10">
        <v>3000000000</v>
      </c>
      <c r="J23" s="32" t="s">
        <v>82</v>
      </c>
      <c r="K23" s="2"/>
    </row>
    <row r="24" spans="1:11" s="3" customFormat="1" ht="84" customHeight="1" x14ac:dyDescent="0.3">
      <c r="A24" s="16" t="s">
        <v>34</v>
      </c>
      <c r="B24" s="47" t="s">
        <v>116</v>
      </c>
      <c r="C24" s="47"/>
      <c r="D24" s="19"/>
      <c r="E24" s="19">
        <f>SUM(E25:E42)</f>
        <v>31407938541</v>
      </c>
      <c r="F24" s="39">
        <f t="shared" ref="F24:I24" si="4">SUM(F25:F42)</f>
        <v>0</v>
      </c>
      <c r="G24" s="19">
        <f t="shared" si="4"/>
        <v>31407938541</v>
      </c>
      <c r="H24" s="19">
        <f t="shared" si="4"/>
        <v>23759681000</v>
      </c>
      <c r="I24" s="19">
        <f t="shared" si="4"/>
        <v>20392000000</v>
      </c>
      <c r="J24" s="34" t="s">
        <v>79</v>
      </c>
    </row>
    <row r="25" spans="1:11" ht="53.25" customHeight="1" x14ac:dyDescent="0.3">
      <c r="A25" s="7">
        <v>1</v>
      </c>
      <c r="B25" s="24" t="s">
        <v>35</v>
      </c>
      <c r="C25" s="14" t="s">
        <v>64</v>
      </c>
      <c r="D25" s="9" t="s">
        <v>97</v>
      </c>
      <c r="E25" s="11">
        <v>2000000000</v>
      </c>
      <c r="F25" s="20"/>
      <c r="G25" s="11">
        <v>2000000000</v>
      </c>
      <c r="H25" s="11">
        <v>2000000000</v>
      </c>
      <c r="I25" s="11">
        <v>1717000000</v>
      </c>
      <c r="J25" s="35"/>
      <c r="K25" s="2"/>
    </row>
    <row r="26" spans="1:11" ht="50.25" customHeight="1" x14ac:dyDescent="0.3">
      <c r="A26" s="7">
        <v>2</v>
      </c>
      <c r="B26" s="24" t="s">
        <v>36</v>
      </c>
      <c r="C26" s="8" t="s">
        <v>37</v>
      </c>
      <c r="D26" s="9" t="s">
        <v>98</v>
      </c>
      <c r="E26" s="11">
        <v>2000000000</v>
      </c>
      <c r="F26" s="20"/>
      <c r="G26" s="11">
        <v>2000000000</v>
      </c>
      <c r="H26" s="11">
        <v>2000000000</v>
      </c>
      <c r="I26" s="11">
        <v>1717000000</v>
      </c>
      <c r="J26" s="35"/>
      <c r="K26" s="2"/>
    </row>
    <row r="27" spans="1:11" ht="50.25" customHeight="1" x14ac:dyDescent="0.3">
      <c r="A27" s="7">
        <v>3</v>
      </c>
      <c r="B27" s="24" t="s">
        <v>38</v>
      </c>
      <c r="C27" s="8" t="s">
        <v>65</v>
      </c>
      <c r="D27" s="9" t="s">
        <v>99</v>
      </c>
      <c r="E27" s="11">
        <v>1915181000</v>
      </c>
      <c r="F27" s="20"/>
      <c r="G27" s="11">
        <v>1915181000</v>
      </c>
      <c r="H27" s="11">
        <v>1915181000</v>
      </c>
      <c r="I27" s="11">
        <v>1644000000</v>
      </c>
      <c r="J27" s="35"/>
      <c r="K27" s="2"/>
    </row>
    <row r="28" spans="1:11" ht="50.25" customHeight="1" x14ac:dyDescent="0.3">
      <c r="A28" s="7">
        <v>4</v>
      </c>
      <c r="B28" s="24" t="s">
        <v>39</v>
      </c>
      <c r="C28" s="8" t="s">
        <v>66</v>
      </c>
      <c r="D28" s="15" t="s">
        <v>100</v>
      </c>
      <c r="E28" s="11">
        <v>1501000000</v>
      </c>
      <c r="F28" s="10"/>
      <c r="G28" s="11">
        <v>1501000000</v>
      </c>
      <c r="H28" s="11">
        <f>ROUNDDOWN(G28*70%,-5)</f>
        <v>1050700000</v>
      </c>
      <c r="I28" s="11">
        <v>902000000</v>
      </c>
      <c r="J28" s="35"/>
      <c r="K28" s="2"/>
    </row>
    <row r="29" spans="1:11" s="4" customFormat="1" ht="50.25" customHeight="1" x14ac:dyDescent="0.3">
      <c r="A29" s="45">
        <v>5</v>
      </c>
      <c r="B29" s="46" t="s">
        <v>40</v>
      </c>
      <c r="C29" s="8" t="s">
        <v>67</v>
      </c>
      <c r="D29" s="9" t="s">
        <v>101</v>
      </c>
      <c r="E29" s="11">
        <v>350900000</v>
      </c>
      <c r="F29" s="20"/>
      <c r="G29" s="11">
        <v>350900000</v>
      </c>
      <c r="H29" s="11">
        <f t="shared" ref="H29:H42" si="5">ROUNDDOWN(G29*70%,-5)</f>
        <v>245600000</v>
      </c>
      <c r="I29" s="11">
        <v>210000000</v>
      </c>
      <c r="J29" s="35"/>
    </row>
    <row r="30" spans="1:11" ht="51.75" customHeight="1" x14ac:dyDescent="0.3">
      <c r="A30" s="45"/>
      <c r="B30" s="46"/>
      <c r="C30" s="8" t="s">
        <v>68</v>
      </c>
      <c r="D30" s="9" t="s">
        <v>102</v>
      </c>
      <c r="E30" s="11">
        <v>1648500000</v>
      </c>
      <c r="F30" s="20"/>
      <c r="G30" s="11">
        <v>1648500000</v>
      </c>
      <c r="H30" s="11">
        <f t="shared" si="5"/>
        <v>1153900000</v>
      </c>
      <c r="I30" s="11">
        <v>990000000</v>
      </c>
      <c r="J30" s="35"/>
      <c r="K30" s="2"/>
    </row>
    <row r="31" spans="1:11" ht="48.75" customHeight="1" x14ac:dyDescent="0.3">
      <c r="A31" s="7">
        <v>6</v>
      </c>
      <c r="B31" s="24" t="s">
        <v>41</v>
      </c>
      <c r="C31" s="14" t="s">
        <v>69</v>
      </c>
      <c r="D31" s="9" t="s">
        <v>114</v>
      </c>
      <c r="E31" s="11">
        <v>2000000000</v>
      </c>
      <c r="F31" s="20"/>
      <c r="G31" s="11">
        <v>2000000000</v>
      </c>
      <c r="H31" s="11">
        <f t="shared" si="5"/>
        <v>1400000000</v>
      </c>
      <c r="I31" s="11">
        <v>1202000000</v>
      </c>
      <c r="J31" s="35"/>
      <c r="K31" s="2"/>
    </row>
    <row r="32" spans="1:11" ht="46.8" x14ac:dyDescent="0.3">
      <c r="A32" s="7">
        <v>7</v>
      </c>
      <c r="B32" s="24" t="s">
        <v>42</v>
      </c>
      <c r="C32" s="8" t="s">
        <v>43</v>
      </c>
      <c r="D32" s="9" t="s">
        <v>103</v>
      </c>
      <c r="E32" s="11">
        <v>2000000000</v>
      </c>
      <c r="F32" s="20"/>
      <c r="G32" s="11">
        <v>2000000000</v>
      </c>
      <c r="H32" s="11">
        <f t="shared" si="5"/>
        <v>1400000000</v>
      </c>
      <c r="I32" s="11">
        <v>1202000000</v>
      </c>
      <c r="J32" s="36"/>
      <c r="K32" s="2"/>
    </row>
    <row r="33" spans="1:11" ht="50.25" customHeight="1" x14ac:dyDescent="0.3">
      <c r="A33" s="7">
        <v>8</v>
      </c>
      <c r="B33" s="24" t="s">
        <v>44</v>
      </c>
      <c r="C33" s="14" t="s">
        <v>70</v>
      </c>
      <c r="D33" s="9" t="s">
        <v>104</v>
      </c>
      <c r="E33" s="11">
        <v>2041000000</v>
      </c>
      <c r="F33" s="20"/>
      <c r="G33" s="11">
        <v>2041000000</v>
      </c>
      <c r="H33" s="11">
        <f t="shared" si="5"/>
        <v>1428700000</v>
      </c>
      <c r="I33" s="11">
        <v>1226000000</v>
      </c>
      <c r="J33" s="36"/>
      <c r="K33" s="2"/>
    </row>
    <row r="34" spans="1:11" s="4" customFormat="1" ht="49.5" customHeight="1" x14ac:dyDescent="0.3">
      <c r="A34" s="7">
        <v>9</v>
      </c>
      <c r="B34" s="24" t="s">
        <v>45</v>
      </c>
      <c r="C34" s="14" t="s">
        <v>77</v>
      </c>
      <c r="D34" s="9" t="s">
        <v>105</v>
      </c>
      <c r="E34" s="11">
        <v>495413301</v>
      </c>
      <c r="F34" s="20"/>
      <c r="G34" s="11">
        <v>495413301</v>
      </c>
      <c r="H34" s="11">
        <f t="shared" si="5"/>
        <v>346700000</v>
      </c>
      <c r="I34" s="11">
        <v>297000000</v>
      </c>
      <c r="J34" s="36"/>
    </row>
    <row r="35" spans="1:11" ht="51" customHeight="1" x14ac:dyDescent="0.3">
      <c r="A35" s="45">
        <v>10</v>
      </c>
      <c r="B35" s="46" t="s">
        <v>46</v>
      </c>
      <c r="C35" s="14" t="s">
        <v>71</v>
      </c>
      <c r="D35" s="9" t="s">
        <v>106</v>
      </c>
      <c r="E35" s="11">
        <v>1591570578</v>
      </c>
      <c r="F35" s="20"/>
      <c r="G35" s="11">
        <v>1591570578</v>
      </c>
      <c r="H35" s="11">
        <f t="shared" si="5"/>
        <v>1114000000</v>
      </c>
      <c r="I35" s="11">
        <v>956000000</v>
      </c>
      <c r="J35" s="36"/>
      <c r="K35" s="2"/>
    </row>
    <row r="36" spans="1:11" ht="52.5" customHeight="1" x14ac:dyDescent="0.3">
      <c r="A36" s="45"/>
      <c r="B36" s="46"/>
      <c r="C36" s="14" t="s">
        <v>47</v>
      </c>
      <c r="D36" s="9" t="s">
        <v>107</v>
      </c>
      <c r="E36" s="11">
        <v>1742680420</v>
      </c>
      <c r="F36" s="20"/>
      <c r="G36" s="11">
        <v>1742680420</v>
      </c>
      <c r="H36" s="11">
        <f t="shared" si="5"/>
        <v>1219800000</v>
      </c>
      <c r="I36" s="11">
        <v>1047000000</v>
      </c>
      <c r="J36" s="36"/>
      <c r="K36" s="2"/>
    </row>
    <row r="37" spans="1:11" ht="48.75" customHeight="1" x14ac:dyDescent="0.3">
      <c r="A37" s="7">
        <v>11</v>
      </c>
      <c r="B37" s="24" t="s">
        <v>48</v>
      </c>
      <c r="C37" s="8" t="s">
        <v>72</v>
      </c>
      <c r="D37" s="9" t="s">
        <v>108</v>
      </c>
      <c r="E37" s="11">
        <v>2000000000</v>
      </c>
      <c r="F37" s="20"/>
      <c r="G37" s="11">
        <v>2000000000</v>
      </c>
      <c r="H37" s="11">
        <f t="shared" si="5"/>
        <v>1400000000</v>
      </c>
      <c r="I37" s="11">
        <v>1202000000</v>
      </c>
      <c r="J37" s="36"/>
      <c r="K37" s="2"/>
    </row>
    <row r="38" spans="1:11" ht="48.75" customHeight="1" x14ac:dyDescent="0.3">
      <c r="A38" s="7">
        <v>12</v>
      </c>
      <c r="B38" s="24" t="s">
        <v>49</v>
      </c>
      <c r="C38" s="8" t="s">
        <v>73</v>
      </c>
      <c r="D38" s="9" t="s">
        <v>109</v>
      </c>
      <c r="E38" s="11">
        <v>1505079430</v>
      </c>
      <c r="F38" s="20"/>
      <c r="G38" s="11">
        <v>1505079430</v>
      </c>
      <c r="H38" s="11">
        <f t="shared" si="5"/>
        <v>1053500000</v>
      </c>
      <c r="I38" s="11">
        <v>904000000</v>
      </c>
      <c r="J38" s="36"/>
      <c r="K38" s="2"/>
    </row>
    <row r="39" spans="1:11" ht="48.75" customHeight="1" x14ac:dyDescent="0.3">
      <c r="A39" s="7">
        <v>13</v>
      </c>
      <c r="B39" s="24" t="s">
        <v>50</v>
      </c>
      <c r="C39" s="14" t="s">
        <v>76</v>
      </c>
      <c r="D39" s="9" t="s">
        <v>110</v>
      </c>
      <c r="E39" s="11">
        <v>2516613812</v>
      </c>
      <c r="F39" s="20"/>
      <c r="G39" s="11">
        <f>E39</f>
        <v>2516613812</v>
      </c>
      <c r="H39" s="11">
        <f t="shared" si="5"/>
        <v>1761600000</v>
      </c>
      <c r="I39" s="11">
        <v>1512000000</v>
      </c>
      <c r="J39" s="36"/>
      <c r="K39" s="2"/>
    </row>
    <row r="40" spans="1:11" ht="48.75" customHeight="1" x14ac:dyDescent="0.3">
      <c r="A40" s="7">
        <v>14</v>
      </c>
      <c r="B40" s="24" t="s">
        <v>51</v>
      </c>
      <c r="C40" s="8" t="s">
        <v>74</v>
      </c>
      <c r="D40" s="9" t="s">
        <v>111</v>
      </c>
      <c r="E40" s="11">
        <v>2000000000</v>
      </c>
      <c r="F40" s="20"/>
      <c r="G40" s="11">
        <v>2000000000</v>
      </c>
      <c r="H40" s="11">
        <f t="shared" si="5"/>
        <v>1400000000</v>
      </c>
      <c r="I40" s="11">
        <v>1202000000</v>
      </c>
      <c r="J40" s="36"/>
      <c r="K40" s="2"/>
    </row>
    <row r="41" spans="1:11" ht="48.75" customHeight="1" x14ac:dyDescent="0.3">
      <c r="A41" s="7">
        <v>15</v>
      </c>
      <c r="B41" s="24" t="s">
        <v>52</v>
      </c>
      <c r="C41" s="8" t="s">
        <v>53</v>
      </c>
      <c r="D41" s="9" t="s">
        <v>112</v>
      </c>
      <c r="E41" s="11">
        <v>1800000000</v>
      </c>
      <c r="F41" s="20"/>
      <c r="G41" s="11">
        <v>1800000000</v>
      </c>
      <c r="H41" s="11">
        <f t="shared" si="5"/>
        <v>1260000000</v>
      </c>
      <c r="I41" s="11">
        <v>1080000000</v>
      </c>
      <c r="J41" s="36"/>
      <c r="K41" s="2"/>
    </row>
    <row r="42" spans="1:11" ht="48.75" customHeight="1" x14ac:dyDescent="0.3">
      <c r="A42" s="7">
        <v>16</v>
      </c>
      <c r="B42" s="24" t="s">
        <v>54</v>
      </c>
      <c r="C42" s="8" t="s">
        <v>55</v>
      </c>
      <c r="D42" s="9" t="s">
        <v>113</v>
      </c>
      <c r="E42" s="11">
        <v>2300000000</v>
      </c>
      <c r="F42" s="20"/>
      <c r="G42" s="11">
        <f>E42</f>
        <v>2300000000</v>
      </c>
      <c r="H42" s="11">
        <f t="shared" si="5"/>
        <v>1610000000</v>
      </c>
      <c r="I42" s="11">
        <v>1382000000</v>
      </c>
      <c r="J42" s="36"/>
      <c r="K42" s="2"/>
    </row>
    <row r="43" spans="1:11" ht="26.25" customHeight="1" x14ac:dyDescent="0.3">
      <c r="A43" s="7"/>
      <c r="B43" s="16"/>
      <c r="C43" s="16" t="s">
        <v>83</v>
      </c>
      <c r="D43" s="21"/>
      <c r="E43" s="21">
        <f>+E10+E15</f>
        <v>86300938541</v>
      </c>
      <c r="F43" s="21">
        <f t="shared" ref="F43:I43" si="6">+F10+F15</f>
        <v>14150000000</v>
      </c>
      <c r="G43" s="21">
        <f t="shared" si="6"/>
        <v>72150938541</v>
      </c>
      <c r="H43" s="21">
        <f t="shared" si="6"/>
        <v>58447681000</v>
      </c>
      <c r="I43" s="21">
        <f t="shared" si="6"/>
        <v>46430000000</v>
      </c>
      <c r="J43" s="37"/>
      <c r="K43" s="2"/>
    </row>
    <row r="44" spans="1:11" x14ac:dyDescent="0.3">
      <c r="G44" s="27"/>
      <c r="H44" s="27"/>
      <c r="I44" s="27"/>
      <c r="J44" s="12"/>
      <c r="K44" s="12"/>
    </row>
    <row r="45" spans="1:11" x14ac:dyDescent="0.3">
      <c r="G45" s="27"/>
      <c r="H45" s="27"/>
      <c r="I45" s="27"/>
    </row>
    <row r="46" spans="1:11" x14ac:dyDescent="0.3">
      <c r="G46" s="27"/>
      <c r="H46" s="27"/>
      <c r="I46" s="27"/>
    </row>
    <row r="47" spans="1:11" x14ac:dyDescent="0.3">
      <c r="G47" s="27"/>
      <c r="H47" s="27"/>
      <c r="I47" s="27"/>
    </row>
    <row r="48" spans="1:11" x14ac:dyDescent="0.3">
      <c r="G48" s="27"/>
      <c r="H48" s="27"/>
      <c r="I48" s="27"/>
    </row>
    <row r="49" spans="7:11" x14ac:dyDescent="0.3">
      <c r="G49" s="27"/>
      <c r="H49" s="27"/>
      <c r="I49" s="27"/>
    </row>
    <row r="50" spans="7:11" x14ac:dyDescent="0.3">
      <c r="G50" s="27"/>
      <c r="H50" s="27"/>
      <c r="I50" s="27"/>
    </row>
    <row r="51" spans="7:11" x14ac:dyDescent="0.3">
      <c r="G51" s="27"/>
      <c r="H51" s="27"/>
      <c r="I51" s="27"/>
    </row>
    <row r="52" spans="7:11" x14ac:dyDescent="0.3">
      <c r="G52" s="27"/>
      <c r="H52" s="27"/>
      <c r="I52" s="27"/>
    </row>
    <row r="53" spans="7:11" s="26" customFormat="1" x14ac:dyDescent="0.3">
      <c r="J53" s="28"/>
      <c r="K53" s="28"/>
    </row>
  </sheetData>
  <mergeCells count="22">
    <mergeCell ref="A29:A30"/>
    <mergeCell ref="B29:B30"/>
    <mergeCell ref="A35:A36"/>
    <mergeCell ref="B35:B36"/>
    <mergeCell ref="J6:J8"/>
    <mergeCell ref="B15:C15"/>
    <mergeCell ref="B16:C16"/>
    <mergeCell ref="B24:C24"/>
    <mergeCell ref="B10:C10"/>
    <mergeCell ref="I6:I8"/>
    <mergeCell ref="A6:A8"/>
    <mergeCell ref="B6:B8"/>
    <mergeCell ref="C6:C8"/>
    <mergeCell ref="A1:J1"/>
    <mergeCell ref="D6:D8"/>
    <mergeCell ref="E6:E8"/>
    <mergeCell ref="F6:F8"/>
    <mergeCell ref="G6:G8"/>
    <mergeCell ref="H6:H8"/>
    <mergeCell ref="A2:J2"/>
    <mergeCell ref="I5:J5"/>
    <mergeCell ref="A3:J3"/>
  </mergeCells>
  <printOptions horizontalCentered="1"/>
  <pageMargins left="0.39370078740157483" right="0.27559055118110237" top="0.47244094488188981" bottom="0.38" header="0.31496062992125984" footer="0.19685039370078741"/>
  <pageSetup paperSize="9" scale="70" fitToHeight="0"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Danh muc</vt:lpstr>
      <vt:lpstr>'Danh muc'!Print_Area</vt:lpstr>
      <vt:lpstr>'Danh muc'!Print_Titles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cp:lastPrinted>2026-05-27T07:55:34Z</cp:lastPrinted>
  <dcterms:created xsi:type="dcterms:W3CDTF">2026-03-12T03:30:00Z</dcterms:created>
  <dcterms:modified xsi:type="dcterms:W3CDTF">2026-06-01T01:14:03Z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97F389B5966B46FD965052D0ACC1E9E1_12</vt:lpwstr>
  </property>
  <property fmtid="{D5CDD505-2E9C-101B-9397-08002B2CF9AE}" pid="3" name="KSOProductBuildVer">
    <vt:lpwstr>1033-12.1.0.25242</vt:lpwstr>
  </property>
  <property fmtid="{D5CDD505-2E9C-101B-9397-08002B2CF9AE}" pid="4" name="CalculationRule">
    <vt:i4>0</vt:i4>
  </property>
</Properties>
</file>